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300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<sst xmlns="http://schemas.openxmlformats.org/spreadsheetml/2006/main" count="275" uniqueCount="154">
  <si>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</si>
  <si>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</si>
  <si>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</si>
  <si>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</si>
  <si>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</si>
  <si>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</si>
  <si>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</si>
  <si>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</si>
  <si>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</si>
  <si>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</si>
  <si>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</si>
  <si>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</si>
  <si>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</si>
  <si>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</si>
  <si>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</si>
  <si>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</si>
  <si>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</si>
  <si>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</si>
  <si>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</si>
  <si>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</si>
  <si>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</si>
  <si>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</si>
  <si>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</si>
  <si>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</si>
  <si>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</si>
  <si>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</si>
  <si>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</si>
  <si>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</si>
  <si>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</si>
  <si>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</si>
  <si>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</si>
  <si>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</si>
  <si>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</si>
  <si>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</si>
  <si>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</si>
  <si>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</si>
  <si>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</si>
  <si>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</si>
  <si>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</si>
  <si>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</si>
  <si>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</si>
  <si>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</si>
  <si>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</si>
  <si>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</si>
  <si>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</si>
  <si>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</si>
  <si>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</si>
  <si>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</si>
  <si>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</si>
  <si>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</si>
  <si>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</si>
  <si>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</si>
  <si>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</si>
  <si>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</si>
  <si>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</si>
  <si>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</si>
  <si>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</si>
  <si>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</si>
  <si>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</si>
  <si>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</si>
  <si>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</si>
  <si>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30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</si>
  <si>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</si>
  <si>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</si>
  <si>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</si>
  <si>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</si>
  <si>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</si>
  <si>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</si>
  <si>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</si>
  <si>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</si>
  <si>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</si>
  <si>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</si>
  <si>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</si>
  <si>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</si>
  <si>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</si>
  <si>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</si>
  <si>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</si>
  <si>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</si>
  <si>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</si>
  <si>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</si>
  <si>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</si>
  <si>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</si>
  <si>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</si>
  <si>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</si>
  <si>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</si>
  <si>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</si>
  <si>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</si>
  <si>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</si>
  <si>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</si>
  <si>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</si>
  <si>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</si>
  <si>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</si>
  <si>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</si>
  <si>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</si>
  <si>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</si>
  <si>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</si>
  <si>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</si>
  <si>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</si>
  <si>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</si>
  <si>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</si>
  <si>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пр-т Победы 30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</si>
  <si>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</si>
  <si>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</si>
  <si>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</si>
  <si>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</si>
  <si>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</si>
  <si>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</si>
  <si>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</si>
  <si>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</si>
  <si>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</si>
  <si>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</si>
  <si>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</si>
  <si>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</si>
  <si>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</si>
  <si>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</si>
  <si>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</si>
  <si>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</si>
  <si>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</si>
  <si>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</si>
  <si>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</si>
  <si>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</si>
  <si>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</si>
  <si>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</si>
  <si>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</si>
  <si>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Герметизация панельных стыков фасада мастиками нетвердеющими с автовышки (по утеплению)</t>
  </si>
  <si>
    <t>Окраска наружных стеновых панелей фасадными красками с автовышки                         (по утеплению)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</si>
  <si>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</si>
  <si>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</si>
  <si>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</si>
  <si>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</si>
  <si>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Периодический технический осмотр систем отопления, водоснабжения и канализации 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</si>
  <si>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</si>
  <si>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</si>
  <si>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</si>
  <si>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</si>
  <si>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</si>
  <si>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Работы по содержанию и текущему ремонту систем отопления, водоснабжения и водоотведения</t>
  </si>
  <si>
    <t>1 раз в неделю</t>
  </si>
  <si>
    <t>1 раз в месяц в зимний период</t>
  </si>
  <si>
    <t>в течение года по необходимости</t>
  </si>
  <si>
    <t xml:space="preserve">м </t>
  </si>
  <si>
    <t>м3</t>
  </si>
  <si>
    <t>РУ</t>
  </si>
  <si>
    <t>стояк</t>
  </si>
  <si>
    <t>дом</t>
  </si>
  <si>
    <t>Осмотр линий электрических сетей, арматуры и электрооборудования на лестничных клетках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</si>
  <si>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</si>
  <si>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</si>
  <si>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</si>
  <si>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</si>
  <si>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Мелкий ремонт и замена общедомовых электросетей и электрооборудования</t>
  </si>
  <si>
    <t>1 раз в месяц</t>
  </si>
  <si>
    <t>1 раз в 3 года по графику</t>
  </si>
  <si>
    <t xml:space="preserve">в течение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</si>
</sst>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Times New Roman"/>
      <family val="1"/>
    </font>
    <font>
      <sz val="11"/>
      <color indexed="3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3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3" fontId="6" fillId="0" borderId="10" xfId="0" applyNumberFormat="1" applyFont="1" applyFill="1" applyBorder="1" applyAlignment="1">
      <alignment horizontal="center" vertical="center" wrapText="1"/>
    </xf>
    <xf numFmtId="43" fontId="4" fillId="22" borderId="10" xfId="58" applyFont="1" applyFill="1" applyBorder="1" applyAlignment="1">
      <alignment horizontal="center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 indent="3"/>
    </xf>
    <xf numFmtId="0" fontId="25" fillId="0" borderId="10" xfId="0" applyFont="1" applyBorder="1" applyAlignment="1">
      <alignment horizontal="left" vertical="center" wrapText="1" indent="3"/>
    </xf>
    <xf numFmtId="0" fontId="26" fillId="0" borderId="11" xfId="0" applyFont="1" applyBorder="1" applyAlignment="1">
      <alignment horizontal="left" vertical="center" wrapText="1" indent="3"/>
    </xf>
    <xf numFmtId="0" fontId="26" fillId="0" borderId="10" xfId="0" applyFont="1" applyBorder="1" applyAlignment="1">
      <alignment horizontal="left" vertical="center" wrapText="1" indent="3"/>
    </xf>
    <xf numFmtId="0" fontId="25" fillId="0" borderId="11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 inden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7" t="s">
        <v>60</v>
      </c>
      <c r="B1" s="67"/>
      <c r="C1" s="67"/>
      <c r="D1" s="67"/>
      <c r="E1" s="67"/>
    </row>
    <row r="2" spans="1:5" ht="7.5" customHeight="1">
      <c r="A2" s="1"/>
      <c r="B2" s="1"/>
      <c r="C2" s="1"/>
      <c r="D2" s="1"/>
      <c r="E2" s="1"/>
    </row>
    <row r="3" spans="1:5" ht="14.25">
      <c r="A3" s="68" t="s">
        <v>61</v>
      </c>
      <c r="B3" s="68"/>
      <c r="C3" s="68"/>
      <c r="D3" s="68"/>
      <c r="E3" s="68"/>
    </row>
    <row r="4" spans="1:5" ht="14.25">
      <c r="A4" s="69" t="s">
        <v>0</v>
      </c>
      <c r="B4" s="69"/>
      <c r="C4" s="69"/>
      <c r="D4" s="69"/>
      <c r="E4" s="69"/>
    </row>
    <row r="5" spans="1:5" ht="14.25">
      <c r="A5" s="2" t="s">
        <v>1</v>
      </c>
      <c r="B5" s="2" t="s">
        <v>2</v>
      </c>
      <c r="C5" s="2" t="s">
        <v>3</v>
      </c>
      <c r="D5" s="70" t="s">
        <v>4</v>
      </c>
      <c r="E5" s="71"/>
    </row>
    <row r="6" spans="1:5" ht="15">
      <c r="A6" s="3" t="s">
        <v>5</v>
      </c>
      <c r="B6" s="4" t="s">
        <v>6</v>
      </c>
      <c r="C6" s="5" t="s">
        <v>7</v>
      </c>
      <c r="D6" s="76">
        <v>43466</v>
      </c>
      <c r="E6" s="77"/>
    </row>
    <row r="7" spans="1:5" ht="15">
      <c r="A7" s="3" t="s">
        <v>8</v>
      </c>
      <c r="B7" s="4" t="s">
        <v>9</v>
      </c>
      <c r="C7" s="5" t="s">
        <v>7</v>
      </c>
      <c r="D7" s="72" t="s">
        <v>58</v>
      </c>
      <c r="E7" s="73"/>
    </row>
    <row r="8" spans="1:5" ht="15">
      <c r="A8" s="8" t="s">
        <v>10</v>
      </c>
      <c r="B8" s="7" t="s">
        <v>11</v>
      </c>
      <c r="C8" s="9" t="s">
        <v>12</v>
      </c>
      <c r="D8" s="78">
        <f>2930.7*12*4.07</f>
        <v>143135.38799999998</v>
      </c>
      <c r="E8" s="7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2930.7*12*1.55</f>
        <v>54511.01999999999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2930.7*12*0.12</f>
        <v>4220.207999999999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2930.7*12*1.1</f>
        <v>38685.24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2930.7*12*0.73</f>
        <v>25672.931999999993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2930.7*12*0.57</f>
        <v>20045.987999999994</v>
      </c>
    </row>
    <row r="15" spans="1:5" ht="15">
      <c r="A15" s="3" t="s">
        <v>13</v>
      </c>
      <c r="B15" s="4" t="s">
        <v>6</v>
      </c>
      <c r="C15" s="5" t="s">
        <v>7</v>
      </c>
      <c r="D15" s="76">
        <v>43466</v>
      </c>
      <c r="E15" s="77"/>
    </row>
    <row r="16" spans="1:5" ht="45" customHeight="1">
      <c r="A16" s="3" t="s">
        <v>14</v>
      </c>
      <c r="B16" s="4" t="s">
        <v>9</v>
      </c>
      <c r="C16" s="5" t="s">
        <v>7</v>
      </c>
      <c r="D16" s="72" t="s">
        <v>57</v>
      </c>
      <c r="E16" s="73"/>
    </row>
    <row r="17" spans="1:5" ht="15">
      <c r="A17" s="8" t="s">
        <v>15</v>
      </c>
      <c r="B17" s="7" t="s">
        <v>11</v>
      </c>
      <c r="C17" s="9" t="s">
        <v>12</v>
      </c>
      <c r="D17" s="74">
        <f>SUM(E19:E24)</f>
        <v>135398.33999999997</v>
      </c>
      <c r="E17" s="75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2930.7*12*0.9</f>
        <v>31651.559999999994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2930.7*12*1.79</f>
        <v>62951.435999999994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2930.7*12*0.44</f>
        <v>15474.095999999998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2930.7*12*0.09</f>
        <v>3165.1559999999995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2930.7*12*0.57</f>
        <v>20045.987999999994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2930.7*12*0.06</f>
        <v>2110.1039999999994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169160.004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2930.7*12*0.62</f>
        <v>21804.407999999996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2930.7*12*4.19</f>
        <v>147355.596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447693.7319999999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60" zoomScaleNormal="70" workbookViewId="0" topLeftCell="A33">
      <selection activeCell="E55" sqref="E55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80" t="s">
        <v>113</v>
      </c>
      <c r="B1" s="80"/>
      <c r="C1" s="80"/>
      <c r="D1" s="80"/>
      <c r="E1" s="80"/>
      <c r="F1" s="80"/>
    </row>
    <row r="2" spans="1:6" ht="15">
      <c r="A2" s="80" t="s">
        <v>62</v>
      </c>
      <c r="B2" s="80"/>
      <c r="C2" s="80"/>
      <c r="D2" s="80"/>
      <c r="E2" s="80"/>
      <c r="F2" s="80"/>
    </row>
    <row r="3" spans="1:6" ht="15">
      <c r="A3" s="80" t="s">
        <v>63</v>
      </c>
      <c r="B3" s="80"/>
      <c r="C3" s="80"/>
      <c r="D3" s="80"/>
      <c r="E3" s="80"/>
      <c r="F3" s="80"/>
    </row>
    <row r="4" ht="15">
      <c r="A4" s="20"/>
    </row>
    <row r="5" spans="1:4" ht="15">
      <c r="A5" s="20" t="s">
        <v>100</v>
      </c>
      <c r="D5" s="19" t="s">
        <v>64</v>
      </c>
    </row>
    <row r="6" ht="15">
      <c r="A6" s="20"/>
    </row>
    <row r="7" spans="1:6" ht="119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6" customFormat="1" ht="32.25" customHeight="1">
      <c r="A8" s="22" t="s">
        <v>114</v>
      </c>
      <c r="B8" s="23">
        <v>2930.7</v>
      </c>
      <c r="C8" s="54">
        <v>12</v>
      </c>
      <c r="D8" s="24" t="s">
        <v>71</v>
      </c>
      <c r="E8" s="25">
        <f>E9+E10+E22+E25+E45</f>
        <v>9.31030504088898</v>
      </c>
      <c r="F8" s="53">
        <f>F9+F10+F22+F25+F45</f>
        <v>327428.53179999994</v>
      </c>
    </row>
    <row r="9" spans="1:6" s="45" customFormat="1" ht="19.5" customHeight="1" outlineLevel="1">
      <c r="A9" s="51" t="s">
        <v>115</v>
      </c>
      <c r="B9" s="47">
        <f>B8</f>
        <v>2930.7</v>
      </c>
      <c r="C9" s="52">
        <v>12</v>
      </c>
      <c r="D9" s="48" t="s">
        <v>7</v>
      </c>
      <c r="E9" s="49">
        <v>1.51</v>
      </c>
      <c r="F9" s="50">
        <f>B9*C9*E9</f>
        <v>53104.28399999999</v>
      </c>
    </row>
    <row r="10" spans="1:6" s="28" customFormat="1" ht="46.5" customHeight="1" outlineLevel="1">
      <c r="A10" s="51" t="s">
        <v>116</v>
      </c>
      <c r="B10" s="47">
        <f>B8</f>
        <v>2930.7</v>
      </c>
      <c r="C10" s="47" t="s">
        <v>7</v>
      </c>
      <c r="D10" s="48" t="s">
        <v>7</v>
      </c>
      <c r="E10" s="49">
        <f>F10/B10/12</f>
        <v>3.412534769850206</v>
      </c>
      <c r="F10" s="50">
        <f>SUM(F11:F21)</f>
        <v>120013.3878</v>
      </c>
    </row>
    <row r="11" spans="1:6" s="28" customFormat="1" ht="19.5" customHeight="1" outlineLevel="2">
      <c r="A11" s="46" t="s">
        <v>117</v>
      </c>
      <c r="B11" s="47">
        <v>996.6</v>
      </c>
      <c r="C11" s="52">
        <v>72</v>
      </c>
      <c r="D11" s="48" t="s">
        <v>71</v>
      </c>
      <c r="E11" s="49">
        <v>0.37</v>
      </c>
      <c r="F11" s="50">
        <f>B11*C11*E11</f>
        <v>26549.424</v>
      </c>
    </row>
    <row r="12" spans="1:6" s="28" customFormat="1" ht="18" customHeight="1" outlineLevel="2">
      <c r="A12" s="46" t="s">
        <v>101</v>
      </c>
      <c r="B12" s="47">
        <v>1258</v>
      </c>
      <c r="C12" s="52">
        <v>72</v>
      </c>
      <c r="D12" s="48" t="s">
        <v>71</v>
      </c>
      <c r="E12" s="49">
        <v>0.15</v>
      </c>
      <c r="F12" s="50">
        <f aca="true" t="shared" si="0" ref="F12:F21">B12*C12*E12</f>
        <v>13586.4</v>
      </c>
    </row>
    <row r="13" spans="1:6" s="28" customFormat="1" ht="19.5" customHeight="1" outlineLevel="2">
      <c r="A13" s="46" t="s">
        <v>102</v>
      </c>
      <c r="B13" s="47">
        <v>1</v>
      </c>
      <c r="C13" s="52">
        <v>248</v>
      </c>
      <c r="D13" s="48" t="s">
        <v>72</v>
      </c>
      <c r="E13" s="49">
        <v>9.3</v>
      </c>
      <c r="F13" s="50">
        <f>B13*C13*E13</f>
        <v>2306.4</v>
      </c>
    </row>
    <row r="14" spans="1:6" s="28" customFormat="1" ht="18" customHeight="1" outlineLevel="2">
      <c r="A14" s="46" t="s">
        <v>103</v>
      </c>
      <c r="B14" s="47">
        <v>1258</v>
      </c>
      <c r="C14" s="52">
        <v>3</v>
      </c>
      <c r="D14" s="48" t="s">
        <v>71</v>
      </c>
      <c r="E14" s="49">
        <v>3.46</v>
      </c>
      <c r="F14" s="50">
        <f t="shared" si="0"/>
        <v>13058.039999999999</v>
      </c>
    </row>
    <row r="15" spans="1:6" s="28" customFormat="1" ht="18" customHeight="1" outlineLevel="2">
      <c r="A15" s="46" t="s">
        <v>104</v>
      </c>
      <c r="B15" s="47">
        <v>3.5</v>
      </c>
      <c r="C15" s="52">
        <v>139</v>
      </c>
      <c r="D15" s="48" t="s">
        <v>71</v>
      </c>
      <c r="E15" s="49">
        <v>6.69</v>
      </c>
      <c r="F15" s="50">
        <f t="shared" si="0"/>
        <v>3254.6850000000004</v>
      </c>
    </row>
    <row r="16" spans="1:6" s="28" customFormat="1" ht="20.25" customHeight="1" outlineLevel="2">
      <c r="A16" s="46" t="s">
        <v>105</v>
      </c>
      <c r="B16" s="47">
        <v>7.2</v>
      </c>
      <c r="C16" s="52">
        <v>139</v>
      </c>
      <c r="D16" s="48" t="s">
        <v>71</v>
      </c>
      <c r="E16" s="49">
        <v>0.64</v>
      </c>
      <c r="F16" s="50">
        <f t="shared" si="0"/>
        <v>640.5120000000001</v>
      </c>
    </row>
    <row r="17" spans="1:6" s="28" customFormat="1" ht="18" customHeight="1" outlineLevel="2">
      <c r="A17" s="46" t="s">
        <v>106</v>
      </c>
      <c r="B17" s="47">
        <f>B11*0.8</f>
        <v>797.2800000000001</v>
      </c>
      <c r="C17" s="52">
        <v>72</v>
      </c>
      <c r="D17" s="48" t="s">
        <v>71</v>
      </c>
      <c r="E17" s="49">
        <v>0.53</v>
      </c>
      <c r="F17" s="50">
        <f t="shared" si="0"/>
        <v>30424.204800000003</v>
      </c>
    </row>
    <row r="18" spans="1:6" s="28" customFormat="1" ht="18" customHeight="1" outlineLevel="2">
      <c r="A18" s="46" t="s">
        <v>107</v>
      </c>
      <c r="B18" s="47">
        <v>3.5</v>
      </c>
      <c r="C18" s="52">
        <v>109</v>
      </c>
      <c r="D18" s="48" t="s">
        <v>71</v>
      </c>
      <c r="E18" s="49">
        <v>8.1</v>
      </c>
      <c r="F18" s="50">
        <f t="shared" si="0"/>
        <v>3090.15</v>
      </c>
    </row>
    <row r="19" spans="1:6" s="28" customFormat="1" ht="19.5" customHeight="1" outlineLevel="2">
      <c r="A19" s="46" t="s">
        <v>108</v>
      </c>
      <c r="B19" s="47">
        <f>B11*0.1</f>
        <v>99.66000000000001</v>
      </c>
      <c r="C19" s="52">
        <v>3</v>
      </c>
      <c r="D19" s="48" t="s">
        <v>71</v>
      </c>
      <c r="E19" s="49">
        <v>14.6</v>
      </c>
      <c r="F19" s="50">
        <f t="shared" si="0"/>
        <v>4365.108</v>
      </c>
    </row>
    <row r="20" spans="1:6" s="28" customFormat="1" ht="29.25" customHeight="1" outlineLevel="2">
      <c r="A20" s="46" t="s">
        <v>109</v>
      </c>
      <c r="B20" s="47">
        <v>7.2</v>
      </c>
      <c r="C20" s="52">
        <v>109</v>
      </c>
      <c r="D20" s="48" t="s">
        <v>71</v>
      </c>
      <c r="E20" s="49">
        <v>3.83</v>
      </c>
      <c r="F20" s="50">
        <f t="shared" si="0"/>
        <v>3005.784</v>
      </c>
    </row>
    <row r="21" spans="1:6" s="28" customFormat="1" ht="18" customHeight="1" outlineLevel="2">
      <c r="A21" s="46" t="s">
        <v>110</v>
      </c>
      <c r="B21" s="47">
        <f>B11*0.3</f>
        <v>298.98</v>
      </c>
      <c r="C21" s="52">
        <v>22</v>
      </c>
      <c r="D21" s="48" t="s">
        <v>71</v>
      </c>
      <c r="E21" s="49">
        <v>3</v>
      </c>
      <c r="F21" s="50">
        <f t="shared" si="0"/>
        <v>19732.68</v>
      </c>
    </row>
    <row r="22" spans="1:6" s="28" customFormat="1" ht="31.5" customHeight="1" outlineLevel="1">
      <c r="A22" s="51" t="s">
        <v>118</v>
      </c>
      <c r="B22" s="47">
        <v>2930.7</v>
      </c>
      <c r="C22" s="47" t="s">
        <v>7</v>
      </c>
      <c r="D22" s="48" t="s">
        <v>7</v>
      </c>
      <c r="E22" s="49">
        <f>F22/B22/12</f>
        <v>0.1271596091946179</v>
      </c>
      <c r="F22" s="50">
        <f>SUM(F23:F24)</f>
        <v>4472</v>
      </c>
    </row>
    <row r="23" spans="1:6" s="28" customFormat="1" ht="18.75" customHeight="1" outlineLevel="1">
      <c r="A23" s="46" t="s">
        <v>111</v>
      </c>
      <c r="B23" s="47">
        <v>559</v>
      </c>
      <c r="C23" s="52">
        <v>12</v>
      </c>
      <c r="D23" s="48" t="s">
        <v>7</v>
      </c>
      <c r="E23" s="49">
        <v>0.25</v>
      </c>
      <c r="F23" s="50">
        <f>B23*C23*E23</f>
        <v>1677</v>
      </c>
    </row>
    <row r="24" spans="1:6" s="28" customFormat="1" ht="20.25" customHeight="1" outlineLevel="1">
      <c r="A24" s="46" t="s">
        <v>112</v>
      </c>
      <c r="B24" s="47">
        <v>559</v>
      </c>
      <c r="C24" s="52">
        <v>1</v>
      </c>
      <c r="D24" s="48" t="s">
        <v>7</v>
      </c>
      <c r="E24" s="49">
        <v>5</v>
      </c>
      <c r="F24" s="50">
        <f>B24*C24*E24</f>
        <v>2795</v>
      </c>
    </row>
    <row r="25" spans="1:6" s="28" customFormat="1" ht="33" customHeight="1" outlineLevel="1">
      <c r="A25" s="66" t="s">
        <v>119</v>
      </c>
      <c r="B25" s="60">
        <f>B8</f>
        <v>2930.7</v>
      </c>
      <c r="C25" s="64">
        <v>12</v>
      </c>
      <c r="D25" s="62" t="s">
        <v>7</v>
      </c>
      <c r="E25" s="63">
        <f>F25/B25/C25</f>
        <v>4.200610661844156</v>
      </c>
      <c r="F25" s="65">
        <f>SUM(F26:F44)</f>
        <v>147728.756</v>
      </c>
    </row>
    <row r="26" spans="1:6" s="28" customFormat="1" ht="18" customHeight="1" outlineLevel="1">
      <c r="A26" s="57" t="s">
        <v>73</v>
      </c>
      <c r="B26" s="33">
        <v>784.3</v>
      </c>
      <c r="C26" s="60" t="s">
        <v>74</v>
      </c>
      <c r="D26" s="61" t="s">
        <v>71</v>
      </c>
      <c r="E26" s="62">
        <v>3.86</v>
      </c>
      <c r="F26" s="63">
        <v>6054.795999999999</v>
      </c>
    </row>
    <row r="27" spans="1:6" s="28" customFormat="1" ht="18" customHeight="1" outlineLevel="1">
      <c r="A27" s="58" t="s">
        <v>75</v>
      </c>
      <c r="B27" s="33">
        <v>742.3</v>
      </c>
      <c r="C27" s="60" t="s">
        <v>74</v>
      </c>
      <c r="D27" s="61" t="s">
        <v>71</v>
      </c>
      <c r="E27" s="62">
        <v>3.86</v>
      </c>
      <c r="F27" s="63">
        <v>5730.556</v>
      </c>
    </row>
    <row r="28" spans="1:6" s="28" customFormat="1" ht="18" customHeight="1" outlineLevel="1">
      <c r="A28" s="58" t="s">
        <v>76</v>
      </c>
      <c r="B28" s="33">
        <v>561.8</v>
      </c>
      <c r="C28" s="60" t="s">
        <v>74</v>
      </c>
      <c r="D28" s="61" t="s">
        <v>71</v>
      </c>
      <c r="E28" s="62">
        <v>3.86</v>
      </c>
      <c r="F28" s="63">
        <v>4337.096</v>
      </c>
    </row>
    <row r="29" spans="1:6" s="28" customFormat="1" ht="19.5" customHeight="1" outlineLevel="1">
      <c r="A29" s="58" t="s">
        <v>77</v>
      </c>
      <c r="B29" s="34">
        <v>48</v>
      </c>
      <c r="C29" s="60" t="s">
        <v>74</v>
      </c>
      <c r="D29" s="61" t="s">
        <v>71</v>
      </c>
      <c r="E29" s="62">
        <v>3.86</v>
      </c>
      <c r="F29" s="63">
        <v>370.56</v>
      </c>
    </row>
    <row r="30" spans="1:6" s="28" customFormat="1" ht="19.5" customHeight="1" outlineLevel="1">
      <c r="A30" s="58" t="s">
        <v>78</v>
      </c>
      <c r="B30" s="33">
        <v>784.3</v>
      </c>
      <c r="C30" s="60" t="s">
        <v>79</v>
      </c>
      <c r="D30" s="61" t="s">
        <v>71</v>
      </c>
      <c r="E30" s="62">
        <v>42.27</v>
      </c>
      <c r="F30" s="63">
        <v>11050.787</v>
      </c>
    </row>
    <row r="31" spans="1:6" s="28" customFormat="1" ht="28.5" customHeight="1" outlineLevel="1">
      <c r="A31" s="57" t="s">
        <v>80</v>
      </c>
      <c r="B31" s="33">
        <v>30</v>
      </c>
      <c r="C31" s="60" t="s">
        <v>79</v>
      </c>
      <c r="D31" s="61" t="s">
        <v>71</v>
      </c>
      <c r="E31" s="62">
        <v>275.23</v>
      </c>
      <c r="F31" s="63">
        <v>8256.900000000001</v>
      </c>
    </row>
    <row r="32" spans="1:6" s="28" customFormat="1" ht="28.5" customHeight="1" outlineLevel="1">
      <c r="A32" s="58" t="s">
        <v>81</v>
      </c>
      <c r="B32" s="33">
        <v>48</v>
      </c>
      <c r="C32" s="60" t="s">
        <v>79</v>
      </c>
      <c r="D32" s="61" t="s">
        <v>71</v>
      </c>
      <c r="E32" s="62">
        <v>42.27</v>
      </c>
      <c r="F32" s="63">
        <v>4057.92</v>
      </c>
    </row>
    <row r="33" spans="1:6" s="28" customFormat="1" ht="30.75" customHeight="1" outlineLevel="1">
      <c r="A33" s="58" t="s">
        <v>82</v>
      </c>
      <c r="B33" s="33">
        <v>4</v>
      </c>
      <c r="C33" s="60" t="s">
        <v>79</v>
      </c>
      <c r="D33" s="61" t="s">
        <v>83</v>
      </c>
      <c r="E33" s="62">
        <v>203.93</v>
      </c>
      <c r="F33" s="63">
        <v>4078.6000000000004</v>
      </c>
    </row>
    <row r="34" spans="1:6" s="28" customFormat="1" ht="19.5" customHeight="1" outlineLevel="1">
      <c r="A34" s="58" t="s">
        <v>84</v>
      </c>
      <c r="B34" s="33">
        <v>4</v>
      </c>
      <c r="C34" s="60" t="s">
        <v>85</v>
      </c>
      <c r="D34" s="61" t="s">
        <v>83</v>
      </c>
      <c r="E34" s="62">
        <v>296.66</v>
      </c>
      <c r="F34" s="63">
        <v>1186.64</v>
      </c>
    </row>
    <row r="35" spans="1:6" s="28" customFormat="1" ht="19.5" customHeight="1" outlineLevel="1">
      <c r="A35" s="58" t="s">
        <v>86</v>
      </c>
      <c r="B35" s="33">
        <v>4</v>
      </c>
      <c r="C35" s="60" t="s">
        <v>85</v>
      </c>
      <c r="D35" s="61" t="s">
        <v>83</v>
      </c>
      <c r="E35" s="62">
        <v>85.53</v>
      </c>
      <c r="F35" s="63">
        <v>342.12</v>
      </c>
    </row>
    <row r="36" spans="1:6" s="28" customFormat="1" ht="19.5" customHeight="1" outlineLevel="1">
      <c r="A36" s="58" t="s">
        <v>87</v>
      </c>
      <c r="B36" s="34">
        <v>0.7</v>
      </c>
      <c r="C36" s="60" t="s">
        <v>85</v>
      </c>
      <c r="D36" s="61" t="s">
        <v>71</v>
      </c>
      <c r="E36" s="62">
        <v>806.87</v>
      </c>
      <c r="F36" s="63">
        <v>564.809</v>
      </c>
    </row>
    <row r="37" spans="1:6" s="28" customFormat="1" ht="20.25" customHeight="1" outlineLevel="1">
      <c r="A37" s="58" t="s">
        <v>88</v>
      </c>
      <c r="B37" s="33">
        <v>0.7</v>
      </c>
      <c r="C37" s="60" t="s">
        <v>85</v>
      </c>
      <c r="D37" s="61" t="s">
        <v>71</v>
      </c>
      <c r="E37" s="62">
        <v>127.03</v>
      </c>
      <c r="F37" s="63">
        <v>88.92099999999999</v>
      </c>
    </row>
    <row r="38" spans="1:6" s="28" customFormat="1" ht="30" customHeight="1" outlineLevel="1">
      <c r="A38" s="57" t="s">
        <v>89</v>
      </c>
      <c r="B38" s="33">
        <v>396.2</v>
      </c>
      <c r="C38" s="60" t="s">
        <v>90</v>
      </c>
      <c r="D38" s="61" t="s">
        <v>71</v>
      </c>
      <c r="E38" s="62">
        <v>1.62</v>
      </c>
      <c r="F38" s="63">
        <v>66751.776</v>
      </c>
    </row>
    <row r="39" spans="1:6" s="28" customFormat="1" ht="18" customHeight="1" outlineLevel="1">
      <c r="A39" s="58" t="s">
        <v>91</v>
      </c>
      <c r="B39" s="33">
        <v>2484.5999999999995</v>
      </c>
      <c r="C39" s="60" t="s">
        <v>74</v>
      </c>
      <c r="D39" s="61" t="s">
        <v>71</v>
      </c>
      <c r="E39" s="62">
        <v>1.62</v>
      </c>
      <c r="F39" s="63">
        <v>8050.103999999998</v>
      </c>
    </row>
    <row r="40" spans="1:6" s="28" customFormat="1" ht="20.25" customHeight="1" outlineLevel="1">
      <c r="A40" s="58" t="s">
        <v>92</v>
      </c>
      <c r="B40" s="33">
        <v>12.6</v>
      </c>
      <c r="C40" s="60" t="s">
        <v>85</v>
      </c>
      <c r="D40" s="61" t="s">
        <v>83</v>
      </c>
      <c r="E40" s="62">
        <v>235.56</v>
      </c>
      <c r="F40" s="63">
        <v>706.6800000000001</v>
      </c>
    </row>
    <row r="41" spans="1:6" s="28" customFormat="1" ht="21" customHeight="1" outlineLevel="1">
      <c r="A41" s="58" t="s">
        <v>93</v>
      </c>
      <c r="B41" s="33">
        <v>3</v>
      </c>
      <c r="C41" s="60" t="s">
        <v>85</v>
      </c>
      <c r="D41" s="61" t="s">
        <v>71</v>
      </c>
      <c r="E41" s="62">
        <v>246.3</v>
      </c>
      <c r="F41" s="63">
        <v>221.67000000000002</v>
      </c>
    </row>
    <row r="42" spans="1:6" s="28" customFormat="1" ht="21" customHeight="1" outlineLevel="1">
      <c r="A42" s="57" t="s">
        <v>94</v>
      </c>
      <c r="B42" s="33">
        <v>0.9</v>
      </c>
      <c r="C42" s="60" t="s">
        <v>95</v>
      </c>
      <c r="D42" s="61" t="s">
        <v>96</v>
      </c>
      <c r="E42" s="62">
        <v>8.67</v>
      </c>
      <c r="F42" s="63">
        <v>0</v>
      </c>
    </row>
    <row r="43" spans="1:6" s="28" customFormat="1" ht="21" customHeight="1" outlineLevel="1">
      <c r="A43" s="55" t="s">
        <v>124</v>
      </c>
      <c r="B43" s="59">
        <v>20</v>
      </c>
      <c r="C43" s="60" t="s">
        <v>85</v>
      </c>
      <c r="D43" s="61" t="s">
        <v>96</v>
      </c>
      <c r="E43" s="62">
        <v>1001.22</v>
      </c>
      <c r="F43" s="63">
        <v>20024.4</v>
      </c>
    </row>
    <row r="44" spans="1:6" s="28" customFormat="1" ht="21" customHeight="1" outlineLevel="1">
      <c r="A44" s="56" t="s">
        <v>125</v>
      </c>
      <c r="B44" s="59">
        <v>15.1</v>
      </c>
      <c r="C44" s="60" t="s">
        <v>85</v>
      </c>
      <c r="D44" s="61" t="s">
        <v>71</v>
      </c>
      <c r="E44" s="62">
        <v>387.71</v>
      </c>
      <c r="F44" s="63">
        <v>5854.420999999999</v>
      </c>
    </row>
    <row r="45" spans="1:6" s="28" customFormat="1" ht="31.5" customHeight="1" outlineLevel="1">
      <c r="A45" s="51" t="s">
        <v>120</v>
      </c>
      <c r="B45" s="29">
        <f>B8</f>
        <v>2930.7</v>
      </c>
      <c r="C45" s="64">
        <v>12</v>
      </c>
      <c r="D45" s="62" t="s">
        <v>24</v>
      </c>
      <c r="E45" s="63">
        <v>0.06</v>
      </c>
      <c r="F45" s="65">
        <f>B45*C45*E45</f>
        <v>2110.1039999999994</v>
      </c>
    </row>
    <row r="46" spans="1:6" s="26" customFormat="1" ht="48" customHeight="1">
      <c r="A46" s="22" t="s">
        <v>121</v>
      </c>
      <c r="B46" s="23">
        <f>B8</f>
        <v>2930.7</v>
      </c>
      <c r="C46" s="54">
        <v>12</v>
      </c>
      <c r="D46" s="24" t="s">
        <v>7</v>
      </c>
      <c r="E46" s="25">
        <f>SUM(E47,E54)</f>
        <v>4.940000056869234</v>
      </c>
      <c r="F46" s="53">
        <f>SUM(F47,F54)</f>
        <v>173731.89799999996</v>
      </c>
    </row>
    <row r="47" spans="1:6" s="27" customFormat="1" ht="30.75" customHeight="1">
      <c r="A47" s="51" t="s">
        <v>122</v>
      </c>
      <c r="B47" s="29">
        <f>B46</f>
        <v>2930.7</v>
      </c>
      <c r="C47" s="40">
        <v>12</v>
      </c>
      <c r="D47" s="30" t="s">
        <v>7</v>
      </c>
      <c r="E47" s="31">
        <v>0.62</v>
      </c>
      <c r="F47" s="32">
        <f>B47*C47*E47</f>
        <v>21804.407999999996</v>
      </c>
    </row>
    <row r="48" spans="1:6" ht="30">
      <c r="A48" s="57" t="s">
        <v>145</v>
      </c>
      <c r="B48" s="29">
        <v>20</v>
      </c>
      <c r="C48" s="40" t="s">
        <v>151</v>
      </c>
      <c r="D48" s="30" t="s">
        <v>83</v>
      </c>
      <c r="E48" s="31">
        <v>33.62</v>
      </c>
      <c r="F48" s="32">
        <v>8068.799999999999</v>
      </c>
    </row>
    <row r="49" spans="1:6" ht="15">
      <c r="A49" s="57" t="s">
        <v>146</v>
      </c>
      <c r="B49" s="29">
        <v>1</v>
      </c>
      <c r="C49" s="40" t="s">
        <v>151</v>
      </c>
      <c r="D49" s="30" t="s">
        <v>83</v>
      </c>
      <c r="E49" s="31">
        <v>187.18</v>
      </c>
      <c r="F49" s="32">
        <v>2246.16</v>
      </c>
    </row>
    <row r="50" spans="1:6" ht="30">
      <c r="A50" s="57" t="s">
        <v>147</v>
      </c>
      <c r="B50" s="29">
        <v>20</v>
      </c>
      <c r="C50" s="40" t="s">
        <v>85</v>
      </c>
      <c r="D50" s="30" t="s">
        <v>83</v>
      </c>
      <c r="E50" s="31">
        <v>452</v>
      </c>
      <c r="F50" s="32">
        <v>9040</v>
      </c>
    </row>
    <row r="51" spans="1:6" ht="15">
      <c r="A51" s="57" t="s">
        <v>148</v>
      </c>
      <c r="B51" s="29">
        <v>1</v>
      </c>
      <c r="C51" s="40" t="s">
        <v>85</v>
      </c>
      <c r="D51" s="30" t="s">
        <v>83</v>
      </c>
      <c r="E51" s="31">
        <v>2084.78</v>
      </c>
      <c r="F51" s="32">
        <v>2084.78</v>
      </c>
    </row>
    <row r="52" spans="1:6" ht="30">
      <c r="A52" s="57" t="s">
        <v>149</v>
      </c>
      <c r="B52" s="29">
        <v>1</v>
      </c>
      <c r="C52" s="40" t="s">
        <v>152</v>
      </c>
      <c r="D52" s="30" t="s">
        <v>144</v>
      </c>
      <c r="E52" s="31">
        <v>0</v>
      </c>
      <c r="F52" s="32">
        <v>0</v>
      </c>
    </row>
    <row r="53" spans="1:6" ht="30">
      <c r="A53" s="57" t="s">
        <v>150</v>
      </c>
      <c r="B53" s="29">
        <v>1</v>
      </c>
      <c r="C53" s="40" t="s">
        <v>153</v>
      </c>
      <c r="D53" s="30" t="s">
        <v>144</v>
      </c>
      <c r="E53" s="31">
        <v>364.6700000000005</v>
      </c>
      <c r="F53" s="32">
        <v>364.6700000000005</v>
      </c>
    </row>
    <row r="54" spans="1:6" s="27" customFormat="1" ht="45.75" customHeight="1">
      <c r="A54" s="41" t="s">
        <v>123</v>
      </c>
      <c r="B54" s="29">
        <f>B47</f>
        <v>2930.7</v>
      </c>
      <c r="C54" s="40">
        <v>12</v>
      </c>
      <c r="D54" s="30" t="s">
        <v>7</v>
      </c>
      <c r="E54" s="31">
        <f>F54/B54/C54</f>
        <v>4.320000056869234</v>
      </c>
      <c r="F54" s="32">
        <f>SUM(F55:F65)</f>
        <v>151927.48999999996</v>
      </c>
    </row>
    <row r="55" spans="1:6" s="27" customFormat="1" ht="35.25" customHeight="1">
      <c r="A55" s="57" t="s">
        <v>126</v>
      </c>
      <c r="B55" s="29">
        <v>135</v>
      </c>
      <c r="C55" s="40" t="s">
        <v>85</v>
      </c>
      <c r="D55" s="30" t="s">
        <v>140</v>
      </c>
      <c r="E55" s="31">
        <v>23.3</v>
      </c>
      <c r="F55" s="32">
        <v>3145.5</v>
      </c>
    </row>
    <row r="56" spans="1:6" s="27" customFormat="1" ht="24.75" customHeight="1">
      <c r="A56" s="57" t="s">
        <v>127</v>
      </c>
      <c r="B56" s="29">
        <v>135</v>
      </c>
      <c r="C56" s="40" t="s">
        <v>85</v>
      </c>
      <c r="D56" s="30" t="s">
        <v>96</v>
      </c>
      <c r="E56" s="31">
        <v>86.72</v>
      </c>
      <c r="F56" s="32">
        <v>11707.2</v>
      </c>
    </row>
    <row r="57" spans="1:6" s="27" customFormat="1" ht="24.75" customHeight="1">
      <c r="A57" s="57" t="s">
        <v>128</v>
      </c>
      <c r="B57" s="29">
        <v>12709</v>
      </c>
      <c r="C57" s="40" t="s">
        <v>85</v>
      </c>
      <c r="D57" s="30" t="s">
        <v>141</v>
      </c>
      <c r="E57" s="31">
        <v>0.31</v>
      </c>
      <c r="F57" s="32">
        <v>3939.79</v>
      </c>
    </row>
    <row r="58" spans="1:6" s="27" customFormat="1" ht="24.75" customHeight="1">
      <c r="A58" s="57" t="s">
        <v>129</v>
      </c>
      <c r="B58" s="29">
        <v>2</v>
      </c>
      <c r="C58" s="40" t="s">
        <v>85</v>
      </c>
      <c r="D58" s="30" t="s">
        <v>142</v>
      </c>
      <c r="E58" s="31">
        <v>664.9</v>
      </c>
      <c r="F58" s="32">
        <v>1329.8</v>
      </c>
    </row>
    <row r="59" spans="1:6" s="27" customFormat="1" ht="42" customHeight="1">
      <c r="A59" s="57" t="s">
        <v>130</v>
      </c>
      <c r="B59" s="29">
        <v>561.8</v>
      </c>
      <c r="C59" s="40" t="s">
        <v>137</v>
      </c>
      <c r="D59" s="30" t="s">
        <v>71</v>
      </c>
      <c r="E59" s="31">
        <v>1.27</v>
      </c>
      <c r="F59" s="32">
        <v>37101.272</v>
      </c>
    </row>
    <row r="60" spans="1:6" s="27" customFormat="1" ht="24.75" customHeight="1">
      <c r="A60" s="57" t="s">
        <v>131</v>
      </c>
      <c r="B60" s="29">
        <v>1</v>
      </c>
      <c r="C60" s="40" t="s">
        <v>85</v>
      </c>
      <c r="D60" s="30" t="s">
        <v>83</v>
      </c>
      <c r="E60" s="31">
        <v>385.68</v>
      </c>
      <c r="F60" s="32">
        <v>385.68</v>
      </c>
    </row>
    <row r="61" spans="1:6" s="27" customFormat="1" ht="24.75" customHeight="1">
      <c r="A61" s="57" t="s">
        <v>132</v>
      </c>
      <c r="B61" s="29">
        <v>9.466666666666665</v>
      </c>
      <c r="C61" s="40" t="s">
        <v>85</v>
      </c>
      <c r="D61" s="30" t="s">
        <v>83</v>
      </c>
      <c r="E61" s="31">
        <v>221.41</v>
      </c>
      <c r="F61" s="32">
        <v>1992.69</v>
      </c>
    </row>
    <row r="62" spans="1:6" s="27" customFormat="1" ht="34.5" customHeight="1">
      <c r="A62" s="57" t="s">
        <v>133</v>
      </c>
      <c r="B62" s="29">
        <v>784.3</v>
      </c>
      <c r="C62" s="40" t="s">
        <v>138</v>
      </c>
      <c r="D62" s="30" t="s">
        <v>71</v>
      </c>
      <c r="E62" s="31">
        <v>1.27</v>
      </c>
      <c r="F62" s="32">
        <v>2988.1829999999995</v>
      </c>
    </row>
    <row r="63" spans="1:6" s="27" customFormat="1" ht="35.25" customHeight="1">
      <c r="A63" s="57" t="s">
        <v>134</v>
      </c>
      <c r="B63" s="29">
        <v>70</v>
      </c>
      <c r="C63" s="40" t="s">
        <v>85</v>
      </c>
      <c r="D63" s="30" t="s">
        <v>96</v>
      </c>
      <c r="E63" s="31">
        <v>129.18</v>
      </c>
      <c r="F63" s="32">
        <v>9042.6</v>
      </c>
    </row>
    <row r="64" spans="1:6" s="27" customFormat="1" ht="38.25" customHeight="1">
      <c r="A64" s="57" t="s">
        <v>135</v>
      </c>
      <c r="B64" s="29">
        <v>44</v>
      </c>
      <c r="C64" s="40" t="s">
        <v>85</v>
      </c>
      <c r="D64" s="30" t="s">
        <v>143</v>
      </c>
      <c r="E64" s="31">
        <v>186.22</v>
      </c>
      <c r="F64" s="32">
        <v>8193.68</v>
      </c>
    </row>
    <row r="65" spans="1:6" s="27" customFormat="1" ht="36.75" customHeight="1">
      <c r="A65" s="57" t="s">
        <v>136</v>
      </c>
      <c r="B65" s="29">
        <v>1</v>
      </c>
      <c r="C65" s="40" t="s">
        <v>139</v>
      </c>
      <c r="D65" s="30" t="s">
        <v>144</v>
      </c>
      <c r="E65" s="31">
        <v>72101.09499999997</v>
      </c>
      <c r="F65" s="32">
        <v>72101.09499999997</v>
      </c>
    </row>
    <row r="66" spans="1:6" s="26" customFormat="1" ht="18" customHeight="1">
      <c r="A66" s="42" t="s">
        <v>97</v>
      </c>
      <c r="B66" s="43"/>
      <c r="C66" s="43"/>
      <c r="D66" s="44"/>
      <c r="E66" s="25">
        <f>E8+E46</f>
        <v>14.250305097758215</v>
      </c>
      <c r="F66" s="35">
        <f>F8+F46</f>
        <v>501160.4297999999</v>
      </c>
    </row>
    <row r="67" spans="1:6" ht="15">
      <c r="A67" s="36"/>
      <c r="B67" s="37"/>
      <c r="C67" s="37"/>
      <c r="D67" s="37"/>
      <c r="E67" s="37"/>
      <c r="F67" s="37"/>
    </row>
    <row r="69" spans="1:5" ht="15">
      <c r="A69" s="18" t="s">
        <v>98</v>
      </c>
      <c r="B69" s="38"/>
      <c r="C69" s="19" t="s">
        <v>99</v>
      </c>
      <c r="E69" s="39"/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2020-03-26T14:57:53Z</cp:lastPrinted>
  <dcterms:created xsi:type="dcterms:W3CDTF">2018-04-02T07:45:01Z</dcterms:created>
  <dcterms:modified xsi:type="dcterms:W3CDTF">2020-03-27T03:14:14Z</dcterms:modified>
  <cp:category/>
  <cp:version/>
  <cp:contentType/>
  <cp:contentStatus/>
</cp:coreProperties>
</file>